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23\Cuadros-2023\"/>
    </mc:Choice>
  </mc:AlternateContent>
  <bookViews>
    <workbookView xWindow="0" yWindow="0" windowWidth="10035" windowHeight="8520"/>
  </bookViews>
  <sheets>
    <sheet name="Cuadro 2" sheetId="1" r:id="rId1"/>
  </sheets>
  <externalReferences>
    <externalReference r:id="rId2"/>
  </externalReferences>
  <definedNames>
    <definedName name="_Regression_Int" localSheetId="0" hidden="1">1</definedName>
    <definedName name="A_impresión_IM" localSheetId="0">'Cuadro 2'!$A$1:$A$61</definedName>
    <definedName name="A_IMPRESIÓN_IM">#REF!</definedName>
    <definedName name="_xlnm.Print_Area" localSheetId="0">'Cuadro 2'!$A$1:$F$64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E50" i="1"/>
  <c r="F49" i="1"/>
  <c r="F41" i="1"/>
  <c r="F40" i="1"/>
  <c r="F38" i="1"/>
  <c r="F37" i="1"/>
  <c r="F36" i="1"/>
  <c r="F35" i="1"/>
  <c r="F31" i="1"/>
  <c r="F28" i="1"/>
  <c r="E28" i="1"/>
  <c r="E26" i="1" s="1"/>
  <c r="F22" i="1"/>
  <c r="F21" i="1"/>
  <c r="F20" i="1" s="1"/>
  <c r="F19" i="1"/>
  <c r="F18" i="1"/>
  <c r="F56" i="1" s="1"/>
  <c r="F17" i="1"/>
  <c r="F16" i="1"/>
  <c r="F54" i="1" s="1"/>
  <c r="F12" i="1"/>
  <c r="F9" i="1" s="1"/>
  <c r="E9" i="1"/>
  <c r="E47" i="1" s="1"/>
  <c r="F47" i="1" l="1"/>
  <c r="F33" i="1"/>
  <c r="F26" i="1" s="1"/>
  <c r="F60" i="1"/>
  <c r="F57" i="1"/>
  <c r="F55" i="1"/>
  <c r="F59" i="1"/>
  <c r="E7" i="1"/>
  <c r="E45" i="1" s="1"/>
  <c r="F14" i="1"/>
  <c r="F7" i="1" s="1"/>
  <c r="F39" i="1"/>
  <c r="F58" i="1" s="1"/>
  <c r="F52" i="1" l="1"/>
  <c r="F45" i="1"/>
</calcChain>
</file>

<file path=xl/sharedStrings.xml><?xml version="1.0" encoding="utf-8"?>
<sst xmlns="http://schemas.openxmlformats.org/spreadsheetml/2006/main" count="47" uniqueCount="23">
  <si>
    <t>Cuadro 2. EMPLEADOS, MONTO Y SUELDO MEDIO MENSUAL EN LA REPÚBLICA, SEGÚN SECTOR:</t>
  </si>
  <si>
    <t>AÑOS 2019-2023</t>
  </si>
  <si>
    <t>Sector</t>
  </si>
  <si>
    <t>2019 (R)</t>
  </si>
  <si>
    <t>2022 (R)</t>
  </si>
  <si>
    <t xml:space="preserve">         Empleados</t>
  </si>
  <si>
    <t>TOTAL</t>
  </si>
  <si>
    <t>Privado</t>
  </si>
  <si>
    <t xml:space="preserve">     Empresas particulares</t>
  </si>
  <si>
    <t xml:space="preserve">     Zonas bananeras</t>
  </si>
  <si>
    <t>Público</t>
  </si>
  <si>
    <t xml:space="preserve">    Gobierno Central</t>
  </si>
  <si>
    <t xml:space="preserve">    Instituciones descentralizadas</t>
  </si>
  <si>
    <t xml:space="preserve">    Seguridad social </t>
  </si>
  <si>
    <t xml:space="preserve">    Municipios</t>
  </si>
  <si>
    <t xml:space="preserve">    Empresas públicas</t>
  </si>
  <si>
    <t xml:space="preserve">        No financieras</t>
  </si>
  <si>
    <t xml:space="preserve">        Financieras</t>
  </si>
  <si>
    <t xml:space="preserve">         Monto de sueldos mensual</t>
  </si>
  <si>
    <t xml:space="preserve">         Sueldo medio mensual (en balboas)</t>
  </si>
  <si>
    <t>(R) Cifras revisadas.</t>
  </si>
  <si>
    <t xml:space="preserve">Se incluye en el Gobierno Central a los empleados que pertenecen a las planillas de personal permanente (planilla 001), </t>
  </si>
  <si>
    <t>transitorio (002) y contingente (003).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</si>
</sst>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m\o\n\th\ d\,\ yyyy"/>
    <numFmt numFmtId="166" formatCode="_ * #,##0_ ;_ * \-#,##0_ ;_ * &quot;-&quot;_ ;_ @_ "/>
  </numFmts>
  <fonts count="6" x14ac:knownFonts="1">
    <font>
      <sz val="10"/>
      <name val="Arial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165" fontId="1" fillId="0" borderId="0"/>
    <xf numFmtId="0" fontId="3" fillId="0" borderId="0"/>
    <xf numFmtId="164" fontId="1" fillId="0" borderId="0"/>
  </cellStyleXfs>
  <cellXfs count="61">
    <xf numFmtId="0" fontId="0" fillId="0" borderId="0" xfId="0"/>
    <xf numFmtId="3" fontId="3" fillId="0" borderId="0" xfId="1" applyNumberFormat="1" applyFont="1" applyBorder="1"/>
    <xf numFmtId="3" fontId="2" fillId="2" borderId="1" xfId="1" applyNumberFormat="1" applyFont="1" applyFill="1" applyBorder="1" applyAlignment="1" applyProtection="1">
      <alignment horizontal="center"/>
    </xf>
    <xf numFmtId="1" fontId="2" fillId="2" borderId="2" xfId="1" applyNumberFormat="1" applyFont="1" applyFill="1" applyBorder="1" applyAlignment="1" applyProtection="1">
      <alignment horizontal="center"/>
    </xf>
    <xf numFmtId="3" fontId="4" fillId="0" borderId="1" xfId="1" applyNumberFormat="1" applyFont="1" applyFill="1" applyBorder="1" applyAlignment="1" applyProtection="1">
      <alignment horizontal="center"/>
    </xf>
    <xf numFmtId="1" fontId="4" fillId="0" borderId="3" xfId="1" applyNumberFormat="1" applyFont="1" applyFill="1" applyBorder="1" applyAlignment="1" applyProtection="1">
      <alignment horizontal="center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2" fillId="0" borderId="0" xfId="1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/>
    <xf numFmtId="3" fontId="2" fillId="0" borderId="0" xfId="2" applyNumberFormat="1" applyFont="1" applyFill="1" applyBorder="1" applyProtection="1"/>
    <xf numFmtId="3" fontId="2" fillId="0" borderId="6" xfId="1" applyNumberFormat="1" applyFont="1" applyFill="1" applyBorder="1" applyProtection="1"/>
    <xf numFmtId="3" fontId="3" fillId="0" borderId="5" xfId="2" applyNumberFormat="1" applyFont="1" applyBorder="1"/>
    <xf numFmtId="3" fontId="3" fillId="0" borderId="0" xfId="2" applyNumberFormat="1" applyFont="1" applyBorder="1"/>
    <xf numFmtId="3" fontId="3" fillId="0" borderId="6" xfId="2" applyNumberFormat="1" applyFont="1" applyBorder="1"/>
    <xf numFmtId="3" fontId="3" fillId="0" borderId="6" xfId="1" applyNumberFormat="1" applyFont="1" applyBorder="1"/>
    <xf numFmtId="3" fontId="4" fillId="0" borderId="0" xfId="1" applyNumberFormat="1" applyFont="1" applyFill="1" applyAlignment="1" applyProtection="1"/>
    <xf numFmtId="3" fontId="5" fillId="0" borderId="6" xfId="3" applyNumberFormat="1" applyFont="1" applyBorder="1" applyAlignment="1">
      <alignment horizontal="right"/>
    </xf>
    <xf numFmtId="3" fontId="5" fillId="0" borderId="6" xfId="2" applyNumberFormat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3" fontId="3" fillId="0" borderId="0" xfId="1" applyNumberFormat="1" applyFont="1"/>
    <xf numFmtId="3" fontId="5" fillId="0" borderId="5" xfId="2" applyNumberFormat="1" applyFont="1" applyBorder="1"/>
    <xf numFmtId="3" fontId="5" fillId="0" borderId="0" xfId="2" applyNumberFormat="1" applyFont="1" applyBorder="1"/>
    <xf numFmtId="3" fontId="0" fillId="0" borderId="0" xfId="1" applyNumberFormat="1" applyFont="1" applyAlignment="1" applyProtection="1">
      <alignment horizontal="left"/>
    </xf>
    <xf numFmtId="3" fontId="3" fillId="0" borderId="6" xfId="3" applyNumberFormat="1" applyFont="1" applyBorder="1"/>
    <xf numFmtId="3" fontId="3" fillId="0" borderId="6" xfId="0" applyNumberFormat="1" applyFont="1" applyBorder="1" applyAlignment="1">
      <alignment horizontal="right"/>
    </xf>
    <xf numFmtId="3" fontId="3" fillId="0" borderId="0" xfId="1" applyNumberFormat="1" applyFont="1" applyAlignment="1" applyProtection="1">
      <alignment horizontal="left"/>
    </xf>
    <xf numFmtId="3" fontId="3" fillId="0" borderId="6" xfId="0" applyNumberFormat="1" applyFont="1" applyBorder="1"/>
    <xf numFmtId="3" fontId="3" fillId="0" borderId="0" xfId="1" applyNumberFormat="1" applyFont="1" applyAlignment="1"/>
    <xf numFmtId="3" fontId="5" fillId="0" borderId="6" xfId="1" applyNumberFormat="1" applyFont="1" applyBorder="1"/>
    <xf numFmtId="3" fontId="0" fillId="0" borderId="0" xfId="1" applyNumberFormat="1" applyFont="1"/>
    <xf numFmtId="3" fontId="3" fillId="0" borderId="5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6" xfId="2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6" xfId="2" applyNumberFormat="1" applyFont="1" applyBorder="1"/>
    <xf numFmtId="3" fontId="5" fillId="0" borderId="5" xfId="3" applyNumberFormat="1" applyFont="1" applyBorder="1" applyAlignment="1">
      <alignment horizontal="right"/>
    </xf>
    <xf numFmtId="3" fontId="3" fillId="0" borderId="6" xfId="3" applyNumberFormat="1" applyFont="1" applyBorder="1" applyAlignment="1">
      <alignment horizontal="right"/>
    </xf>
    <xf numFmtId="3" fontId="4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4" fontId="5" fillId="0" borderId="6" xfId="1" applyNumberFormat="1" applyFont="1" applyBorder="1"/>
    <xf numFmtId="0" fontId="3" fillId="0" borderId="7" xfId="3" applyFont="1" applyBorder="1"/>
    <xf numFmtId="4" fontId="3" fillId="0" borderId="6" xfId="0" applyNumberFormat="1" applyFont="1" applyBorder="1"/>
    <xf numFmtId="0" fontId="3" fillId="0" borderId="0" xfId="3" applyFont="1" applyBorder="1"/>
    <xf numFmtId="0" fontId="3" fillId="0" borderId="0" xfId="3" applyFont="1"/>
    <xf numFmtId="4" fontId="5" fillId="0" borderId="6" xfId="1" applyNumberFormat="1" applyFont="1" applyBorder="1" applyAlignment="1">
      <alignment horizontal="right"/>
    </xf>
    <xf numFmtId="4" fontId="3" fillId="0" borderId="6" xfId="1" applyNumberFormat="1" applyFont="1" applyBorder="1" applyAlignment="1">
      <alignment horizontal="right"/>
    </xf>
    <xf numFmtId="4" fontId="3" fillId="0" borderId="6" xfId="1" applyNumberFormat="1" applyFont="1" applyBorder="1"/>
    <xf numFmtId="4" fontId="3" fillId="0" borderId="6" xfId="1" applyNumberFormat="1" applyFont="1" applyFill="1" applyBorder="1"/>
    <xf numFmtId="0" fontId="3" fillId="0" borderId="8" xfId="3" applyFont="1" applyBorder="1"/>
    <xf numFmtId="0" fontId="3" fillId="0" borderId="9" xfId="3" applyFont="1" applyBorder="1"/>
    <xf numFmtId="0" fontId="3" fillId="0" borderId="10" xfId="3" applyFont="1" applyBorder="1"/>
    <xf numFmtId="4" fontId="3" fillId="0" borderId="0" xfId="1" applyNumberFormat="1" applyFont="1"/>
    <xf numFmtId="166" fontId="3" fillId="0" borderId="0" xfId="1" applyNumberFormat="1" applyFont="1"/>
    <xf numFmtId="164" fontId="3" fillId="0" borderId="0" xfId="4" applyFont="1" applyAlignment="1" applyProtection="1">
      <alignment horizontal="left"/>
    </xf>
    <xf numFmtId="3" fontId="2" fillId="0" borderId="0" xfId="1" applyNumberFormat="1" applyFont="1" applyFill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center" vertical="center" wrapText="1"/>
    </xf>
    <xf numFmtId="164" fontId="0" fillId="0" borderId="0" xfId="4" applyFont="1" applyAlignment="1" applyProtection="1"/>
    <xf numFmtId="164" fontId="0" fillId="0" borderId="1" xfId="4" applyFont="1" applyBorder="1" applyAlignment="1" applyProtection="1">
      <alignment horizontal="left"/>
    </xf>
  </cellXfs>
  <cellStyles count="5">
    <cellStyle name="Normal" xfId="0" builtinId="0"/>
    <cellStyle name="Normal 2 2" xfId="3"/>
    <cellStyle name="Normal_CUAD0198" xfId="4"/>
    <cellStyle name="Normal_CUAD0398" xfId="1"/>
    <cellStyle name="Normal_CUAD0398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%20&amp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Datos 02"/>
      <sheetName val="Cuadro 2"/>
    </sheetNames>
    <sheetDataSet>
      <sheetData sheetId="0"/>
      <sheetData sheetId="1">
        <row r="25">
          <cell r="B25">
            <v>166478</v>
          </cell>
          <cell r="C25">
            <v>264236760.4599897</v>
          </cell>
          <cell r="G25">
            <v>8339</v>
          </cell>
          <cell r="H25">
            <v>5793647.3700000001</v>
          </cell>
          <cell r="M25">
            <v>694.76524403405688</v>
          </cell>
        </row>
        <row r="59">
          <cell r="C59">
            <v>39871</v>
          </cell>
          <cell r="D59">
            <v>65353072.250000119</v>
          </cell>
        </row>
        <row r="72">
          <cell r="C72">
            <v>35206</v>
          </cell>
          <cell r="D72">
            <v>63084315.710000023</v>
          </cell>
        </row>
        <row r="85">
          <cell r="C85">
            <v>15206</v>
          </cell>
          <cell r="D85">
            <v>12307222.900000004</v>
          </cell>
        </row>
        <row r="98">
          <cell r="C98">
            <v>26842</v>
          </cell>
          <cell r="D98">
            <v>62824041.430000469</v>
          </cell>
        </row>
        <row r="111">
          <cell r="C111">
            <v>7938</v>
          </cell>
          <cell r="D111">
            <v>12178099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1" transitionEvaluation="1">
    <tabColor theme="7" tint="-0.249977111117893"/>
  </sheetPr>
  <dimension ref="A1:I100"/>
  <sheetViews>
    <sheetView showGridLines="0" tabSelected="1" topLeftCell="A31" zoomScaleNormal="100" workbookViewId="0">
      <selection activeCell="D66" sqref="D66"/>
    </sheetView>
  </sheetViews>
  <sheetFormatPr baseColWidth="10" defaultColWidth="11.140625" defaultRowHeight="12.75" x14ac:dyDescent="0.2"/>
  <cols>
    <col min="1" max="1" width="48.42578125" style="20" customWidth="1"/>
    <col min="2" max="3" width="12.85546875" style="1" customWidth="1"/>
    <col min="4" max="6" width="12.85546875" style="20" customWidth="1"/>
    <col min="7" max="7" width="11.140625" style="1"/>
    <col min="8" max="16384" width="11.140625" style="20"/>
  </cols>
  <sheetData>
    <row r="1" spans="1:6" x14ac:dyDescent="0.2">
      <c r="A1" s="57" t="s">
        <v>0</v>
      </c>
      <c r="B1" s="57"/>
      <c r="C1" s="57"/>
      <c r="D1" s="57"/>
      <c r="E1" s="57"/>
      <c r="F1" s="57"/>
    </row>
    <row r="2" spans="1:6" x14ac:dyDescent="0.2">
      <c r="A2" s="57" t="s">
        <v>1</v>
      </c>
      <c r="B2" s="57"/>
      <c r="C2" s="57"/>
      <c r="D2" s="57"/>
      <c r="E2" s="57"/>
      <c r="F2" s="57"/>
    </row>
    <row r="4" spans="1:6" x14ac:dyDescent="0.2">
      <c r="A4" s="2" t="s">
        <v>2</v>
      </c>
      <c r="B4" s="3" t="s">
        <v>3</v>
      </c>
      <c r="C4" s="3">
        <v>2020</v>
      </c>
      <c r="D4" s="3">
        <v>2021</v>
      </c>
      <c r="E4" s="3" t="s">
        <v>4</v>
      </c>
      <c r="F4" s="3">
        <v>2023</v>
      </c>
    </row>
    <row r="5" spans="1:6" x14ac:dyDescent="0.2">
      <c r="A5" s="4"/>
      <c r="B5" s="5"/>
      <c r="C5" s="5"/>
      <c r="D5" s="5"/>
      <c r="E5" s="6"/>
      <c r="F5" s="7"/>
    </row>
    <row r="6" spans="1:6" ht="17.25" customHeight="1" x14ac:dyDescent="0.2">
      <c r="A6" s="58" t="s">
        <v>5</v>
      </c>
      <c r="B6" s="58"/>
      <c r="C6" s="58"/>
      <c r="D6" s="58"/>
      <c r="E6" s="58"/>
      <c r="F6" s="58"/>
    </row>
    <row r="7" spans="1:6" x14ac:dyDescent="0.2">
      <c r="A7" s="8" t="s">
        <v>6</v>
      </c>
      <c r="B7" s="9">
        <v>911829</v>
      </c>
      <c r="C7" s="10">
        <v>695932</v>
      </c>
      <c r="D7" s="9">
        <v>760430</v>
      </c>
      <c r="E7" s="11">
        <f>SUM(E9+E14)</f>
        <v>898992</v>
      </c>
      <c r="F7" s="11">
        <f>SUM(F9+F14)</f>
        <v>911331</v>
      </c>
    </row>
    <row r="8" spans="1:6" x14ac:dyDescent="0.2">
      <c r="A8" s="1"/>
      <c r="B8" s="12"/>
      <c r="C8" s="13"/>
      <c r="D8" s="12"/>
      <c r="E8" s="14"/>
      <c r="F8" s="15"/>
    </row>
    <row r="9" spans="1:6" x14ac:dyDescent="0.2">
      <c r="A9" s="16" t="s">
        <v>7</v>
      </c>
      <c r="B9" s="17">
        <v>642343</v>
      </c>
      <c r="C9" s="18">
        <v>425220</v>
      </c>
      <c r="D9" s="17">
        <v>476892</v>
      </c>
      <c r="E9" s="19">
        <f>+E11+E12</f>
        <v>608529</v>
      </c>
      <c r="F9" s="19">
        <f>+F11+F12</f>
        <v>619790</v>
      </c>
    </row>
    <row r="10" spans="1:6" x14ac:dyDescent="0.2">
      <c r="B10" s="21"/>
      <c r="C10" s="22"/>
      <c r="D10" s="21"/>
      <c r="E10" s="14"/>
      <c r="F10" s="15"/>
    </row>
    <row r="11" spans="1:6" x14ac:dyDescent="0.2">
      <c r="A11" s="23" t="s">
        <v>8</v>
      </c>
      <c r="B11" s="17">
        <v>635017</v>
      </c>
      <c r="C11" s="17">
        <v>417601</v>
      </c>
      <c r="D11" s="24">
        <v>468294</v>
      </c>
      <c r="E11" s="24">
        <v>600297</v>
      </c>
      <c r="F11" s="25">
        <v>611451</v>
      </c>
    </row>
    <row r="12" spans="1:6" x14ac:dyDescent="0.2">
      <c r="A12" s="26" t="s">
        <v>9</v>
      </c>
      <c r="B12" s="12">
        <v>7326</v>
      </c>
      <c r="C12" s="13">
        <v>7619</v>
      </c>
      <c r="D12" s="12">
        <v>8598</v>
      </c>
      <c r="E12" s="25">
        <v>8232</v>
      </c>
      <c r="F12" s="27">
        <f>'[1]Datos 02'!G25</f>
        <v>8339</v>
      </c>
    </row>
    <row r="13" spans="1:6" x14ac:dyDescent="0.2">
      <c r="A13" s="28"/>
      <c r="B13" s="21"/>
      <c r="C13" s="22"/>
      <c r="D13" s="21"/>
      <c r="E13" s="14"/>
      <c r="F13" s="15"/>
    </row>
    <row r="14" spans="1:6" x14ac:dyDescent="0.2">
      <c r="A14" s="16" t="s">
        <v>10</v>
      </c>
      <c r="B14" s="21">
        <v>269486</v>
      </c>
      <c r="C14" s="22">
        <v>270712</v>
      </c>
      <c r="D14" s="21">
        <v>283538</v>
      </c>
      <c r="E14" s="29">
        <v>290463</v>
      </c>
      <c r="F14" s="29">
        <f>SUM(F16+F17+F18+F19+F20)</f>
        <v>291541</v>
      </c>
    </row>
    <row r="15" spans="1:6" x14ac:dyDescent="0.2">
      <c r="A15" s="16"/>
      <c r="B15" s="12"/>
      <c r="C15" s="13"/>
      <c r="D15" s="12"/>
      <c r="E15" s="14"/>
      <c r="F15" s="15"/>
    </row>
    <row r="16" spans="1:6" x14ac:dyDescent="0.2">
      <c r="A16" s="23" t="s">
        <v>11</v>
      </c>
      <c r="B16" s="12">
        <v>152593</v>
      </c>
      <c r="C16" s="13">
        <v>153064</v>
      </c>
      <c r="D16" s="12">
        <v>160222</v>
      </c>
      <c r="E16" s="24">
        <v>164120</v>
      </c>
      <c r="F16" s="27">
        <f>'[1]Datos 02'!B25</f>
        <v>166478</v>
      </c>
    </row>
    <row r="17" spans="1:6" x14ac:dyDescent="0.2">
      <c r="A17" s="30" t="s">
        <v>12</v>
      </c>
      <c r="B17" s="31">
        <v>39022</v>
      </c>
      <c r="C17" s="32">
        <v>38191</v>
      </c>
      <c r="D17" s="31">
        <v>38404</v>
      </c>
      <c r="E17" s="24">
        <v>40090</v>
      </c>
      <c r="F17" s="27">
        <f>'[1]Datos 02'!C59</f>
        <v>39871</v>
      </c>
    </row>
    <row r="18" spans="1:6" x14ac:dyDescent="0.2">
      <c r="A18" s="30" t="s">
        <v>13</v>
      </c>
      <c r="B18" s="31">
        <v>35264</v>
      </c>
      <c r="C18" s="32">
        <v>35902</v>
      </c>
      <c r="D18" s="31">
        <v>36144</v>
      </c>
      <c r="E18" s="24">
        <v>35979</v>
      </c>
      <c r="F18" s="27">
        <f>'[1]Datos 02'!C72</f>
        <v>35206</v>
      </c>
    </row>
    <row r="19" spans="1:6" x14ac:dyDescent="0.2">
      <c r="A19" s="26" t="s">
        <v>14</v>
      </c>
      <c r="B19" s="31">
        <v>11470</v>
      </c>
      <c r="C19" s="32">
        <v>12569</v>
      </c>
      <c r="D19" s="31">
        <v>13522</v>
      </c>
      <c r="E19" s="24">
        <v>14961</v>
      </c>
      <c r="F19" s="27">
        <f>'[1]Datos 02'!C85</f>
        <v>15206</v>
      </c>
    </row>
    <row r="20" spans="1:6" x14ac:dyDescent="0.2">
      <c r="A20" s="30" t="s">
        <v>15</v>
      </c>
      <c r="B20" s="33">
        <v>31137</v>
      </c>
      <c r="C20" s="34">
        <v>30986</v>
      </c>
      <c r="D20" s="33">
        <v>35246</v>
      </c>
      <c r="E20" s="35">
        <v>35313</v>
      </c>
      <c r="F20" s="36">
        <f>SUM(F21:F22)</f>
        <v>34780</v>
      </c>
    </row>
    <row r="21" spans="1:6" x14ac:dyDescent="0.2">
      <c r="A21" s="30" t="s">
        <v>16</v>
      </c>
      <c r="B21" s="12">
        <v>23613</v>
      </c>
      <c r="C21" s="13">
        <v>23494</v>
      </c>
      <c r="D21" s="12">
        <v>27522</v>
      </c>
      <c r="E21" s="24">
        <v>27516</v>
      </c>
      <c r="F21" s="27">
        <f>'[1]Datos 02'!C98</f>
        <v>26842</v>
      </c>
    </row>
    <row r="22" spans="1:6" x14ac:dyDescent="0.2">
      <c r="A22" s="30" t="s">
        <v>17</v>
      </c>
      <c r="B22" s="12">
        <v>7524</v>
      </c>
      <c r="C22" s="13">
        <v>7492</v>
      </c>
      <c r="D22" s="12">
        <v>7724</v>
      </c>
      <c r="E22" s="24">
        <v>7797</v>
      </c>
      <c r="F22" s="27">
        <f>'[1]Datos 02'!C111</f>
        <v>7938</v>
      </c>
    </row>
    <row r="23" spans="1:6" x14ac:dyDescent="0.2">
      <c r="A23" s="1"/>
      <c r="D23" s="1"/>
    </row>
    <row r="24" spans="1:6" x14ac:dyDescent="0.2">
      <c r="A24" s="58" t="s">
        <v>18</v>
      </c>
      <c r="B24" s="58"/>
      <c r="C24" s="58"/>
      <c r="D24" s="58"/>
      <c r="E24" s="58"/>
      <c r="F24" s="58"/>
    </row>
    <row r="25" spans="1:6" x14ac:dyDescent="0.2">
      <c r="A25" s="1"/>
      <c r="D25" s="1"/>
    </row>
    <row r="26" spans="1:6" x14ac:dyDescent="0.2">
      <c r="A26" s="8" t="s">
        <v>6</v>
      </c>
      <c r="B26" s="9">
        <v>1080381324.3809395</v>
      </c>
      <c r="C26" s="9">
        <v>869042414.40257072</v>
      </c>
      <c r="D26" s="9">
        <v>972237811.20338702</v>
      </c>
      <c r="E26" s="11">
        <f>SUM(E28+E33)</f>
        <v>1146504962.849956</v>
      </c>
      <c r="F26" s="11">
        <f>SUM(F28+F33)</f>
        <v>1173658126.619988</v>
      </c>
    </row>
    <row r="27" spans="1:6" x14ac:dyDescent="0.2">
      <c r="A27" s="1"/>
      <c r="B27" s="12"/>
      <c r="C27" s="12"/>
      <c r="D27" s="12"/>
      <c r="E27" s="14"/>
      <c r="F27" s="15"/>
    </row>
    <row r="28" spans="1:6" x14ac:dyDescent="0.2">
      <c r="A28" s="16" t="s">
        <v>7</v>
      </c>
      <c r="B28" s="33">
        <v>675671760.48490059</v>
      </c>
      <c r="C28" s="33">
        <v>441372432.42888916</v>
      </c>
      <c r="D28" s="33">
        <v>517730465.70937902</v>
      </c>
      <c r="E28" s="19">
        <f>+E30+E31</f>
        <v>672571119.84995592</v>
      </c>
      <c r="F28" s="19">
        <f>+F30+F31</f>
        <v>693674614.86999774</v>
      </c>
    </row>
    <row r="29" spans="1:6" x14ac:dyDescent="0.2">
      <c r="B29" s="21"/>
      <c r="C29" s="21"/>
      <c r="D29" s="21"/>
      <c r="E29" s="37"/>
      <c r="F29" s="29"/>
    </row>
    <row r="30" spans="1:6" x14ac:dyDescent="0.2">
      <c r="A30" s="23" t="s">
        <v>8</v>
      </c>
      <c r="B30" s="38">
        <v>672326874.43000054</v>
      </c>
      <c r="C30" s="38">
        <v>437271188.98996603</v>
      </c>
      <c r="D30" s="39">
        <v>513846870.82998288</v>
      </c>
      <c r="E30" s="39">
        <v>667063881.8699559</v>
      </c>
      <c r="F30" s="25">
        <v>687880967.49999774</v>
      </c>
    </row>
    <row r="31" spans="1:6" x14ac:dyDescent="0.2">
      <c r="A31" s="26" t="s">
        <v>9</v>
      </c>
      <c r="B31" s="21">
        <v>3344886.0549000166</v>
      </c>
      <c r="C31" s="21">
        <v>4101243.4389230916</v>
      </c>
      <c r="D31" s="14">
        <v>3883594.8793961415</v>
      </c>
      <c r="E31" s="14">
        <v>5507237.9799999995</v>
      </c>
      <c r="F31" s="15">
        <f>'[1]Datos 02'!$H$25</f>
        <v>5793647.3700000001</v>
      </c>
    </row>
    <row r="32" spans="1:6" x14ac:dyDescent="0.2">
      <c r="A32" s="28"/>
      <c r="B32" s="21"/>
      <c r="C32" s="21"/>
      <c r="D32" s="21"/>
      <c r="E32" s="37"/>
      <c r="F32" s="29"/>
    </row>
    <row r="33" spans="1:7" x14ac:dyDescent="0.2">
      <c r="A33" s="16" t="s">
        <v>10</v>
      </c>
      <c r="B33" s="21">
        <v>404709563.89603895</v>
      </c>
      <c r="C33" s="21">
        <v>427669981.97368163</v>
      </c>
      <c r="D33" s="21">
        <v>454507345.49400806</v>
      </c>
      <c r="E33" s="37">
        <v>473933843</v>
      </c>
      <c r="F33" s="29">
        <f>SUM(F35+F36+F37+F38+F40+F41)</f>
        <v>479983511.74999028</v>
      </c>
    </row>
    <row r="34" spans="1:7" x14ac:dyDescent="0.2">
      <c r="A34" s="16"/>
      <c r="B34" s="12"/>
      <c r="C34" s="12"/>
      <c r="D34" s="12"/>
      <c r="E34" s="14"/>
      <c r="F34" s="15"/>
    </row>
    <row r="35" spans="1:7" x14ac:dyDescent="0.2">
      <c r="A35" s="23" t="s">
        <v>11</v>
      </c>
      <c r="B35" s="12">
        <v>215637341.66004044</v>
      </c>
      <c r="C35" s="12">
        <v>234787267.90000135</v>
      </c>
      <c r="D35" s="12">
        <v>250559207.81000704</v>
      </c>
      <c r="E35" s="14">
        <v>261957064</v>
      </c>
      <c r="F35" s="15">
        <f>'[1]Datos 02'!C25</f>
        <v>264236760.4599897</v>
      </c>
    </row>
    <row r="36" spans="1:7" x14ac:dyDescent="0.2">
      <c r="A36" s="30" t="s">
        <v>12</v>
      </c>
      <c r="B36" s="12">
        <v>54815026.17099864</v>
      </c>
      <c r="C36" s="12">
        <v>57815106.371999115</v>
      </c>
      <c r="D36" s="12">
        <v>60561229.802001469</v>
      </c>
      <c r="E36" s="14">
        <v>62912151.294975445</v>
      </c>
      <c r="F36" s="15">
        <f>'[1]Datos 02'!D59</f>
        <v>65353072.250000119</v>
      </c>
    </row>
    <row r="37" spans="1:7" x14ac:dyDescent="0.2">
      <c r="A37" s="30" t="s">
        <v>13</v>
      </c>
      <c r="B37" s="12">
        <v>58733858.530000016</v>
      </c>
      <c r="C37" s="12">
        <v>61220851.670000069</v>
      </c>
      <c r="D37" s="12">
        <v>62641776.13000004</v>
      </c>
      <c r="E37" s="14">
        <v>63571753.350000031</v>
      </c>
      <c r="F37" s="15">
        <f>'[1]Datos 02'!D72</f>
        <v>63084315.710000023</v>
      </c>
    </row>
    <row r="38" spans="1:7" x14ac:dyDescent="0.2">
      <c r="A38" s="26" t="s">
        <v>14</v>
      </c>
      <c r="B38" s="12">
        <v>8658045.0799999982</v>
      </c>
      <c r="C38" s="12">
        <v>9717278.1916814186</v>
      </c>
      <c r="D38" s="12">
        <v>10480947.252000002</v>
      </c>
      <c r="E38" s="14">
        <v>11780599.332000004</v>
      </c>
      <c r="F38" s="15">
        <f>'[1]Datos 02'!D85</f>
        <v>12307222.900000004</v>
      </c>
    </row>
    <row r="39" spans="1:7" x14ac:dyDescent="0.2">
      <c r="A39" s="30" t="s">
        <v>15</v>
      </c>
      <c r="B39" s="21">
        <v>66865292.454999886</v>
      </c>
      <c r="C39" s="21">
        <v>64129477.839999683</v>
      </c>
      <c r="D39" s="21">
        <v>70264184.499999553</v>
      </c>
      <c r="E39" s="37">
        <v>73712275.535500035</v>
      </c>
      <c r="F39" s="29">
        <f>SUM(F40:F41)</f>
        <v>75002140.430000469</v>
      </c>
    </row>
    <row r="40" spans="1:7" x14ac:dyDescent="0.2">
      <c r="A40" s="30" t="s">
        <v>16</v>
      </c>
      <c r="B40" s="12">
        <v>56672758.954999886</v>
      </c>
      <c r="C40" s="12">
        <v>53658095.339999683</v>
      </c>
      <c r="D40" s="12">
        <v>59284799.999999553</v>
      </c>
      <c r="E40" s="14">
        <v>62208861.035500035</v>
      </c>
      <c r="F40" s="15">
        <f>'[1]Datos 02'!D98</f>
        <v>62824041.430000469</v>
      </c>
    </row>
    <row r="41" spans="1:7" x14ac:dyDescent="0.2">
      <c r="A41" s="30" t="s">
        <v>17</v>
      </c>
      <c r="B41" s="12">
        <v>10192533.5</v>
      </c>
      <c r="C41" s="12">
        <v>10471382.5</v>
      </c>
      <c r="D41" s="12">
        <v>10979384.5</v>
      </c>
      <c r="E41" s="14">
        <v>11503414.5</v>
      </c>
      <c r="F41" s="15">
        <f>'[1]Datos 02'!D111</f>
        <v>12178099</v>
      </c>
    </row>
    <row r="42" spans="1:7" x14ac:dyDescent="0.2">
      <c r="A42" s="1"/>
      <c r="B42" s="20"/>
      <c r="C42" s="20"/>
    </row>
    <row r="43" spans="1:7" x14ac:dyDescent="0.2">
      <c r="A43" s="58" t="s">
        <v>19</v>
      </c>
      <c r="B43" s="58"/>
      <c r="C43" s="58"/>
      <c r="D43" s="58"/>
      <c r="E43" s="58"/>
      <c r="F43" s="58"/>
    </row>
    <row r="44" spans="1:7" x14ac:dyDescent="0.2">
      <c r="A44" s="40"/>
      <c r="B44" s="40"/>
      <c r="C44" s="40"/>
      <c r="D44" s="41"/>
    </row>
    <row r="45" spans="1:7" x14ac:dyDescent="0.2">
      <c r="A45" s="8" t="s">
        <v>6</v>
      </c>
      <c r="B45" s="42">
        <v>1184.8508046804166</v>
      </c>
      <c r="C45" s="42">
        <v>1248.7461625598057</v>
      </c>
      <c r="D45" s="42">
        <v>1278.5368951821824</v>
      </c>
      <c r="E45" s="42">
        <f>+E26/E7</f>
        <v>1275.3227646630405</v>
      </c>
      <c r="F45" s="42">
        <f>+F26/F7</f>
        <v>1287.8505467497407</v>
      </c>
    </row>
    <row r="46" spans="1:7" s="46" customFormat="1" x14ac:dyDescent="0.2">
      <c r="A46" s="43"/>
      <c r="B46" s="44"/>
      <c r="C46" s="44"/>
      <c r="D46" s="44"/>
      <c r="E46" s="44"/>
      <c r="F46" s="44"/>
      <c r="G46" s="45"/>
    </row>
    <row r="47" spans="1:7" x14ac:dyDescent="0.2">
      <c r="A47" s="16" t="s">
        <v>7</v>
      </c>
      <c r="B47" s="47">
        <v>1051.8862359905854</v>
      </c>
      <c r="C47" s="47">
        <v>1037.986059989862</v>
      </c>
      <c r="D47" s="42">
        <v>1085.6346210659417</v>
      </c>
      <c r="E47" s="42">
        <f>+E28/E9</f>
        <v>1105.2408674852898</v>
      </c>
      <c r="F47" s="42">
        <f>+F28/F9</f>
        <v>1119.2091109407988</v>
      </c>
    </row>
    <row r="48" spans="1:7" x14ac:dyDescent="0.2">
      <c r="B48" s="48"/>
      <c r="C48" s="48"/>
      <c r="D48" s="49"/>
      <c r="E48" s="49"/>
      <c r="F48" s="49"/>
    </row>
    <row r="49" spans="1:7" x14ac:dyDescent="0.2">
      <c r="A49" s="23" t="s">
        <v>8</v>
      </c>
      <c r="B49" s="48">
        <v>1058.7541348184388</v>
      </c>
      <c r="C49" s="48">
        <v>1047.1028301895014</v>
      </c>
      <c r="D49" s="49">
        <v>1097.2740860014924</v>
      </c>
      <c r="E49" s="49">
        <v>1111.2230810248193</v>
      </c>
      <c r="F49" s="49">
        <f t="shared" ref="E49:F50" si="0">+F30/F11</f>
        <v>1124.9976980984538</v>
      </c>
    </row>
    <row r="50" spans="1:7" x14ac:dyDescent="0.2">
      <c r="A50" s="26" t="s">
        <v>9</v>
      </c>
      <c r="B50" s="50">
        <v>528.83880226847032</v>
      </c>
      <c r="C50" s="50">
        <v>586.6851345934233</v>
      </c>
      <c r="D50" s="50">
        <v>579.00534074720736</v>
      </c>
      <c r="E50" s="49">
        <f t="shared" si="0"/>
        <v>669.00364188532546</v>
      </c>
      <c r="F50" s="50">
        <f>'[1]Datos 02'!$M$25</f>
        <v>694.76524403405688</v>
      </c>
    </row>
    <row r="51" spans="1:7" x14ac:dyDescent="0.2">
      <c r="A51" s="28"/>
      <c r="B51" s="49"/>
      <c r="C51" s="49"/>
      <c r="D51" s="49"/>
      <c r="E51" s="49"/>
      <c r="F51" s="49"/>
    </row>
    <row r="52" spans="1:7" x14ac:dyDescent="0.2">
      <c r="A52" s="16" t="s">
        <v>10</v>
      </c>
      <c r="B52" s="49">
        <v>1501.783261082353</v>
      </c>
      <c r="C52" s="49">
        <v>1579.7969132276428</v>
      </c>
      <c r="D52" s="49">
        <v>1602.9856509321787</v>
      </c>
      <c r="E52" s="49">
        <v>1631.6496180236381</v>
      </c>
      <c r="F52" s="49">
        <f>+F33/F14</f>
        <v>1646.3671035977454</v>
      </c>
    </row>
    <row r="53" spans="1:7" x14ac:dyDescent="0.2">
      <c r="A53" s="16"/>
      <c r="B53" s="42"/>
      <c r="C53" s="42"/>
      <c r="D53" s="42"/>
      <c r="E53" s="42"/>
      <c r="F53" s="42"/>
    </row>
    <row r="54" spans="1:7" x14ac:dyDescent="0.2">
      <c r="A54" s="23" t="s">
        <v>11</v>
      </c>
      <c r="B54" s="49">
        <v>1413.1535631388101</v>
      </c>
      <c r="C54" s="49">
        <v>1533.9156686092181</v>
      </c>
      <c r="D54" s="49">
        <v>1563.8252412902536</v>
      </c>
      <c r="E54" s="49">
        <v>1596.1312698025836</v>
      </c>
      <c r="F54" s="49">
        <f t="shared" ref="F54:F60" si="1">+F35/F16</f>
        <v>1587.2172927353145</v>
      </c>
    </row>
    <row r="55" spans="1:7" x14ac:dyDescent="0.2">
      <c r="A55" s="30" t="s">
        <v>12</v>
      </c>
      <c r="B55" s="49">
        <v>1404.721084798284</v>
      </c>
      <c r="C55" s="49">
        <v>1513.8411241391718</v>
      </c>
      <c r="D55" s="49">
        <v>1576.9510936881957</v>
      </c>
      <c r="E55" s="49">
        <v>1569.2729183081926</v>
      </c>
      <c r="F55" s="49">
        <f t="shared" si="1"/>
        <v>1639.1129454992381</v>
      </c>
    </row>
    <row r="56" spans="1:7" x14ac:dyDescent="0.2">
      <c r="A56" s="30" t="s">
        <v>13</v>
      </c>
      <c r="B56" s="49">
        <v>1665.5472586774051</v>
      </c>
      <c r="C56" s="49">
        <v>1705.2212041111934</v>
      </c>
      <c r="D56" s="49">
        <v>1733.1168694665791</v>
      </c>
      <c r="E56" s="49">
        <v>1766.9127365963489</v>
      </c>
      <c r="F56" s="49">
        <f t="shared" si="1"/>
        <v>1791.8626288132712</v>
      </c>
    </row>
    <row r="57" spans="1:7" x14ac:dyDescent="0.2">
      <c r="A57" s="26" t="s">
        <v>14</v>
      </c>
      <c r="B57" s="49">
        <v>754.84263993025263</v>
      </c>
      <c r="C57" s="49">
        <v>773.11466239807612</v>
      </c>
      <c r="D57" s="49">
        <v>775.10333175565756</v>
      </c>
      <c r="E57" s="49">
        <v>787.42058231401677</v>
      </c>
      <c r="F57" s="49">
        <f t="shared" si="1"/>
        <v>809.36623043535474</v>
      </c>
    </row>
    <row r="58" spans="1:7" x14ac:dyDescent="0.2">
      <c r="A58" s="30" t="s">
        <v>15</v>
      </c>
      <c r="B58" s="49">
        <v>2147.4545542280853</v>
      </c>
      <c r="C58" s="49">
        <v>2069.6275040340697</v>
      </c>
      <c r="D58" s="49">
        <v>1993.536415479758</v>
      </c>
      <c r="E58" s="49">
        <v>2087.3977157279201</v>
      </c>
      <c r="F58" s="49">
        <f t="shared" si="1"/>
        <v>2156.4732728579779</v>
      </c>
    </row>
    <row r="59" spans="1:7" x14ac:dyDescent="0.2">
      <c r="A59" s="30" t="s">
        <v>16</v>
      </c>
      <c r="B59" s="49">
        <v>2400.0660210477231</v>
      </c>
      <c r="C59" s="49">
        <v>2283.9063309781086</v>
      </c>
      <c r="D59" s="49">
        <v>2154.087638979709</v>
      </c>
      <c r="E59" s="49">
        <v>2260.8250121929073</v>
      </c>
      <c r="F59" s="49">
        <f t="shared" si="1"/>
        <v>2340.5126827360282</v>
      </c>
    </row>
    <row r="60" spans="1:7" x14ac:dyDescent="0.2">
      <c r="A60" s="30" t="s">
        <v>17</v>
      </c>
      <c r="B60" s="49">
        <v>1354.669524189261</v>
      </c>
      <c r="C60" s="49">
        <v>1397.6751868659903</v>
      </c>
      <c r="D60" s="49">
        <v>1421.4635551527706</v>
      </c>
      <c r="E60" s="49">
        <v>1475.3641785302038</v>
      </c>
      <c r="F60" s="49">
        <f t="shared" si="1"/>
        <v>1534.1520534139581</v>
      </c>
    </row>
    <row r="61" spans="1:7" s="46" customFormat="1" x14ac:dyDescent="0.2">
      <c r="A61" s="51"/>
      <c r="B61" s="52"/>
      <c r="C61" s="51"/>
      <c r="D61" s="52"/>
      <c r="E61" s="53"/>
      <c r="F61" s="53"/>
      <c r="G61" s="45"/>
    </row>
    <row r="62" spans="1:7" x14ac:dyDescent="0.2">
      <c r="A62" s="60" t="s">
        <v>21</v>
      </c>
      <c r="B62" s="60"/>
      <c r="C62" s="60"/>
      <c r="D62" s="60"/>
      <c r="E62" s="60"/>
      <c r="F62" s="60"/>
    </row>
    <row r="63" spans="1:7" x14ac:dyDescent="0.2">
      <c r="A63" s="59" t="s">
        <v>22</v>
      </c>
    </row>
    <row r="64" spans="1:7" x14ac:dyDescent="0.2">
      <c r="A64" s="20" t="s">
        <v>20</v>
      </c>
    </row>
    <row r="67" spans="6:9" x14ac:dyDescent="0.2">
      <c r="I67" s="54"/>
    </row>
    <row r="68" spans="6:9" x14ac:dyDescent="0.2">
      <c r="I68" s="54"/>
    </row>
    <row r="69" spans="6:9" x14ac:dyDescent="0.2">
      <c r="I69" s="54"/>
    </row>
    <row r="70" spans="6:9" x14ac:dyDescent="0.2">
      <c r="I70" s="54"/>
    </row>
    <row r="71" spans="6:9" x14ac:dyDescent="0.2">
      <c r="I71" s="54"/>
    </row>
    <row r="72" spans="6:9" x14ac:dyDescent="0.2">
      <c r="I72" s="54"/>
    </row>
    <row r="73" spans="6:9" x14ac:dyDescent="0.2">
      <c r="I73" s="54"/>
    </row>
    <row r="74" spans="6:9" x14ac:dyDescent="0.2">
      <c r="I74" s="54"/>
    </row>
    <row r="75" spans="6:9" x14ac:dyDescent="0.2">
      <c r="I75" s="54"/>
    </row>
    <row r="76" spans="6:9" x14ac:dyDescent="0.2">
      <c r="I76" s="54"/>
    </row>
    <row r="77" spans="6:9" x14ac:dyDescent="0.2">
      <c r="I77" s="54"/>
    </row>
    <row r="78" spans="6:9" x14ac:dyDescent="0.2">
      <c r="I78" s="54"/>
    </row>
    <row r="79" spans="6:9" x14ac:dyDescent="0.2">
      <c r="I79" s="54"/>
    </row>
    <row r="80" spans="6:9" x14ac:dyDescent="0.2">
      <c r="F80" s="55"/>
      <c r="I80" s="54"/>
    </row>
    <row r="81" spans="1:9" x14ac:dyDescent="0.2">
      <c r="F81" s="55"/>
      <c r="I81" s="54"/>
    </row>
    <row r="82" spans="1:9" x14ac:dyDescent="0.2">
      <c r="I82" s="54"/>
    </row>
    <row r="83" spans="1:9" x14ac:dyDescent="0.2">
      <c r="I83" s="54"/>
    </row>
    <row r="84" spans="1:9" x14ac:dyDescent="0.2">
      <c r="I84" s="54"/>
    </row>
    <row r="85" spans="1:9" x14ac:dyDescent="0.2">
      <c r="I85" s="54"/>
    </row>
    <row r="86" spans="1:9" x14ac:dyDescent="0.2">
      <c r="I86" s="54"/>
    </row>
    <row r="96" spans="1:9" x14ac:dyDescent="0.2">
      <c r="A96" s="56"/>
    </row>
    <row r="99" spans="6:6" x14ac:dyDescent="0.2">
      <c r="F99" s="55"/>
    </row>
    <row r="100" spans="6:6" x14ac:dyDescent="0.2">
      <c r="F100" s="55"/>
    </row>
  </sheetData>
  <mergeCells count="6">
    <mergeCell ref="A62:F62"/>
    <mergeCell ref="A1:F1"/>
    <mergeCell ref="A2:F2"/>
    <mergeCell ref="A6:F6"/>
    <mergeCell ref="A24:F24"/>
    <mergeCell ref="A43:F43"/>
  </mergeCells>
  <printOptions horizontalCentered="1" gridLinesSet="0"/>
  <pageMargins left="0.74803149606299213" right="0.74803149606299213" top="0.94488188976377963" bottom="0.94488188976377963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2'!A_impresión_IM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dcterms:created xsi:type="dcterms:W3CDTF">2024-09-17T21:15:43Z</dcterms:created>
  <dcterms:modified xsi:type="dcterms:W3CDTF">2024-09-20T14:45:20Z</dcterms:modified>
</cp:coreProperties>
</file>